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8800" windowHeight="12435"/>
  </bookViews>
  <sheets>
    <sheet name="Jan-March 23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1" i="1" l="1"/>
  <c r="F44" i="1" s="1"/>
  <c r="F39" i="1"/>
  <c r="F37" i="1"/>
  <c r="F35" i="1"/>
  <c r="F33" i="1"/>
  <c r="F31" i="1"/>
  <c r="F29" i="1"/>
  <c r="F27" i="1"/>
  <c r="F25" i="1"/>
  <c r="F23" i="1"/>
  <c r="F21" i="1"/>
  <c r="F19" i="1"/>
  <c r="F17" i="1"/>
</calcChain>
</file>

<file path=xl/sharedStrings.xml><?xml version="1.0" encoding="utf-8"?>
<sst xmlns="http://schemas.openxmlformats.org/spreadsheetml/2006/main" count="85" uniqueCount="57">
  <si>
    <t>List of Donor for the Month of 1st Jan. 2023 to  31st March 2023</t>
  </si>
  <si>
    <t>TVHA ( Department of Health) expresses our deep appreciation and thanks to all the Donors and Volunteers.</t>
  </si>
  <si>
    <t>We would like to request your continued support to achieve our goals.</t>
  </si>
  <si>
    <t>S.No</t>
  </si>
  <si>
    <t>Received On</t>
  </si>
  <si>
    <t xml:space="preserve">Donor's name </t>
  </si>
  <si>
    <t>Country</t>
  </si>
  <si>
    <t>Purpose of Donation</t>
  </si>
  <si>
    <t>Amount</t>
  </si>
  <si>
    <t>10.1.2023</t>
  </si>
  <si>
    <t>Associazone Vimala</t>
  </si>
  <si>
    <t>C/o Mimmi Guglielmone, Via alla Piana 9, 6933 Muzzano,Switzerland</t>
  </si>
  <si>
    <t>Tso Jhe Maternity Ward</t>
  </si>
  <si>
    <t>Tso Jhe Dentist 50% Salary</t>
  </si>
  <si>
    <t>Emergency Fund</t>
  </si>
  <si>
    <t>Administration Cost</t>
  </si>
  <si>
    <t>27.1.2023</t>
  </si>
  <si>
    <t>Biochemistry Analyzer Machine,TPHC Dekyiling</t>
  </si>
  <si>
    <t>Meical Equipment,Phende Hospital Hunsur</t>
  </si>
  <si>
    <t>TPHC Mainpat Renovation  Project</t>
  </si>
  <si>
    <t>TPHC Miao staff Quarter Renovation</t>
  </si>
  <si>
    <t>31.1.2023</t>
  </si>
  <si>
    <t>The Tibet Fund</t>
  </si>
  <si>
    <t xml:space="preserve"> 241 East 32nd St., New York,10016</t>
  </si>
  <si>
    <t>Ngoenga Special Needs Sponsorship money</t>
  </si>
  <si>
    <t>3.2.2023</t>
  </si>
  <si>
    <t>Yeshe Norbu</t>
  </si>
  <si>
    <t>Appello Peil Tibet,ONLUS Via Poggiberna 9, 56040 Pomania di Santa Luce,Italy</t>
  </si>
  <si>
    <t>German Aid to Tibetans</t>
  </si>
  <si>
    <t>Tegetthoffstr.10, D-20259 Hamburg</t>
  </si>
  <si>
    <t>Renovation of the Basket ground at Gangkyi</t>
  </si>
  <si>
    <t>14.2.2023</t>
  </si>
  <si>
    <t>Save Tibet</t>
  </si>
  <si>
    <t>Kathrin Mullner, President, LabenhauerngasseA-1170 Wlen/Vienna,Austria</t>
  </si>
  <si>
    <t>Procurement of Hematology Analyzer at DVT Hospital</t>
  </si>
  <si>
    <t>15.2.2023</t>
  </si>
  <si>
    <t>AIDE A L ENFANCE TIBETAINE</t>
  </si>
  <si>
    <t xml:space="preserve">4 Passage Lisa ,75011 , Paris </t>
  </si>
  <si>
    <t>17.2.2023</t>
  </si>
  <si>
    <t xml:space="preserve">USAID-TSRR Program reimbursement </t>
  </si>
  <si>
    <t xml:space="preserve"> Vimala Association</t>
  </si>
  <si>
    <t>Fourth Installment for Tso Jhe Hospital Renovation</t>
  </si>
  <si>
    <t>10.3.2023</t>
  </si>
  <si>
    <t>15.3.2023</t>
  </si>
  <si>
    <t>Tibet Information Office</t>
  </si>
  <si>
    <t>8/13 Napier Close, Deakin Act 2600, Australia</t>
  </si>
  <si>
    <t>Ngoenga Special Needs Project</t>
  </si>
  <si>
    <t>20.3.2023</t>
  </si>
  <si>
    <t>Reva Associatin</t>
  </si>
  <si>
    <t>673 route de Collonges, ALBENS 73410 ENTRE LACS,FRANCE</t>
  </si>
  <si>
    <t xml:space="preserve"> Ngoenga Special Needs Medicine Purchased</t>
  </si>
  <si>
    <t>21.3.2023</t>
  </si>
  <si>
    <t>Recurring cost of Health Hospitals &amp; Clinics</t>
  </si>
  <si>
    <t>30.3.2023</t>
  </si>
  <si>
    <t>Tibet House Trust</t>
  </si>
  <si>
    <t>1, Culworth Street,London NW8 7AF U.K.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</si>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</sst>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7">
    <xf numFmtId="0" fontId="0" fillId="0" borderId="0" xfId="0"/>
    <xf numFmtId="0" fontId="2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43" fontId="4" fillId="0" borderId="3" xfId="1" applyFont="1" applyBorder="1" applyAlignment="1">
      <alignment horizontal="left" vertical="center" wrapText="1"/>
    </xf>
    <xf numFmtId="0" fontId="4" fillId="0" borderId="3" xfId="0" applyFont="1" applyBorder="1" applyAlignment="1">
      <alignment horizontal="left"/>
    </xf>
    <xf numFmtId="43" fontId="4" fillId="0" borderId="3" xfId="1" applyFont="1" applyFill="1" applyBorder="1" applyAlignment="1">
      <alignment horizontal="center"/>
    </xf>
    <xf numFmtId="0" fontId="4" fillId="0" borderId="4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43" fontId="4" fillId="0" borderId="4" xfId="1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/>
    </xf>
    <xf numFmtId="0" fontId="4" fillId="0" borderId="5" xfId="0" applyFont="1" applyFill="1" applyBorder="1" applyAlignment="1">
      <alignment horizontal="left" vertical="center"/>
    </xf>
    <xf numFmtId="43" fontId="4" fillId="0" borderId="5" xfId="1" applyFont="1" applyBorder="1" applyAlignment="1">
      <alignment horizontal="left" vertical="center" wrapText="1"/>
    </xf>
    <xf numFmtId="0" fontId="4" fillId="0" borderId="2" xfId="0" applyFont="1" applyFill="1" applyBorder="1" applyAlignment="1">
      <alignment vertical="center"/>
    </xf>
    <xf numFmtId="0" fontId="4" fillId="0" borderId="3" xfId="0" applyFont="1" applyFill="1" applyBorder="1" applyAlignment="1">
      <alignment vertical="center"/>
    </xf>
    <xf numFmtId="43" fontId="4" fillId="0" borderId="2" xfId="1" applyFont="1" applyFill="1" applyBorder="1" applyAlignment="1">
      <alignment horizontal="center"/>
    </xf>
    <xf numFmtId="43" fontId="4" fillId="0" borderId="2" xfId="1" applyFont="1" applyBorder="1"/>
    <xf numFmtId="0" fontId="4" fillId="0" borderId="3" xfId="0" applyFont="1" applyBorder="1" applyAlignment="1">
      <alignment horizontal="left" vertical="center" wrapText="1"/>
    </xf>
    <xf numFmtId="0" fontId="4" fillId="0" borderId="6" xfId="0" applyFont="1" applyFill="1" applyBorder="1" applyAlignment="1">
      <alignment horizontal="left"/>
    </xf>
    <xf numFmtId="0" fontId="4" fillId="0" borderId="5" xfId="0" applyFont="1" applyBorder="1" applyAlignment="1">
      <alignment horizontal="left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5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top" wrapText="1"/>
    </xf>
    <xf numFmtId="43" fontId="0" fillId="0" borderId="0" xfId="0" applyNumberFormat="1"/>
    <xf numFmtId="9" fontId="0" fillId="0" borderId="0" xfId="0" applyNumberFormat="1"/>
    <xf numFmtId="0" fontId="4" fillId="0" borderId="6" xfId="0" applyFont="1" applyFill="1" applyBorder="1" applyAlignment="1">
      <alignment vertical="center"/>
    </xf>
    <xf numFmtId="0" fontId="4" fillId="0" borderId="2" xfId="0" applyFont="1" applyBorder="1" applyAlignment="1">
      <alignment horizontal="left" vertical="center" wrapText="1"/>
    </xf>
    <xf numFmtId="43" fontId="5" fillId="0" borderId="3" xfId="1" applyFont="1" applyFill="1" applyBorder="1" applyAlignment="1">
      <alignment horizontal="left" vertical="center"/>
    </xf>
    <xf numFmtId="43" fontId="5" fillId="0" borderId="5" xfId="1" applyFont="1" applyFill="1" applyBorder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/>
    <xf numFmtId="0" fontId="6" fillId="0" borderId="2" xfId="0" applyFont="1" applyFill="1" applyBorder="1" applyAlignment="1">
      <alignment horizontal="center"/>
    </xf>
    <xf numFmtId="43" fontId="6" fillId="0" borderId="2" xfId="0" applyNumberFormat="1" applyFont="1" applyBorder="1"/>
    <xf numFmtId="0" fontId="5" fillId="0" borderId="0" xfId="0" applyFont="1"/>
    <xf numFmtId="43" fontId="5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45"/>
  <sheetViews>
    <sheetView tabSelected="1" topLeftCell="A4" workbookViewId="0">
      <selection activeCell="F39" sqref="F39:F40"/>
    </sheetView>
  </sheetViews>
  <sheetFormatPr defaultRowHeight="15" x14ac:dyDescent="0.25"/>
  <cols>
    <col min="1" max="1" width="5" customWidth="1"/>
    <col min="2" max="2" width="14" customWidth="1"/>
    <col min="3" max="3" width="23.5703125" customWidth="1"/>
    <col min="4" max="4" width="25.85546875" customWidth="1"/>
    <col min="5" max="5" width="39.85546875" customWidth="1"/>
    <col min="6" max="6" width="15.28515625" customWidth="1"/>
    <col min="7" max="7" width="10.5703125" bestFit="1" customWidth="1"/>
    <col min="9" max="9" width="11.5703125" bestFit="1" customWidth="1"/>
  </cols>
  <sheetData>
    <row r="4" spans="1:6" ht="15.75" x14ac:dyDescent="0.25">
      <c r="A4" s="1" t="s">
        <v>0</v>
      </c>
      <c r="B4" s="1"/>
      <c r="C4" s="1"/>
      <c r="D4" s="1"/>
      <c r="E4" s="1"/>
      <c r="F4" s="1"/>
    </row>
    <row r="5" spans="1:6" ht="15.75" x14ac:dyDescent="0.25">
      <c r="A5" s="2" t="s">
        <v>1</v>
      </c>
      <c r="B5" s="2"/>
      <c r="C5" s="2"/>
      <c r="D5" s="2"/>
      <c r="E5" s="3"/>
      <c r="F5" s="3"/>
    </row>
    <row r="6" spans="1:6" ht="15.75" x14ac:dyDescent="0.25">
      <c r="A6" s="2" t="s">
        <v>2</v>
      </c>
      <c r="B6" s="2"/>
      <c r="C6" s="2"/>
      <c r="D6" s="2"/>
      <c r="E6" s="3"/>
      <c r="F6" s="3"/>
    </row>
    <row r="7" spans="1:6" ht="15.75" x14ac:dyDescent="0.25">
      <c r="A7" s="4" t="s">
        <v>3</v>
      </c>
      <c r="B7" s="4" t="s">
        <v>4</v>
      </c>
      <c r="C7" s="5" t="s">
        <v>5</v>
      </c>
      <c r="D7" s="6" t="s">
        <v>6</v>
      </c>
      <c r="E7" s="7" t="s">
        <v>7</v>
      </c>
      <c r="F7" s="8" t="s">
        <v>8</v>
      </c>
    </row>
    <row r="8" spans="1:6" ht="15.75" customHeight="1" x14ac:dyDescent="0.25">
      <c r="A8" s="9">
        <v>1</v>
      </c>
      <c r="B8" s="10" t="s">
        <v>9</v>
      </c>
      <c r="C8" s="11" t="s">
        <v>10</v>
      </c>
      <c r="D8" s="12" t="s">
        <v>11</v>
      </c>
      <c r="E8" s="13" t="s">
        <v>12</v>
      </c>
      <c r="F8" s="14">
        <v>831772</v>
      </c>
    </row>
    <row r="9" spans="1:6" x14ac:dyDescent="0.25">
      <c r="A9" s="9"/>
      <c r="B9" s="15"/>
      <c r="C9" s="16"/>
      <c r="D9" s="17"/>
      <c r="E9" s="13" t="s">
        <v>13</v>
      </c>
      <c r="F9" s="14">
        <v>227074</v>
      </c>
    </row>
    <row r="10" spans="1:6" x14ac:dyDescent="0.25">
      <c r="A10" s="9"/>
      <c r="B10" s="15"/>
      <c r="C10" s="16"/>
      <c r="D10" s="17"/>
      <c r="E10" s="13" t="s">
        <v>14</v>
      </c>
      <c r="F10" s="14">
        <v>1247659</v>
      </c>
    </row>
    <row r="11" spans="1:6" ht="15.75" customHeight="1" x14ac:dyDescent="0.25">
      <c r="A11" s="9"/>
      <c r="B11" s="18"/>
      <c r="C11" s="19"/>
      <c r="D11" s="20"/>
      <c r="E11" s="21" t="s">
        <v>15</v>
      </c>
      <c r="F11" s="14">
        <v>121395</v>
      </c>
    </row>
    <row r="12" spans="1:6" ht="15.75" customHeight="1" x14ac:dyDescent="0.25">
      <c r="A12" s="9">
        <v>2</v>
      </c>
      <c r="B12" s="10" t="s">
        <v>16</v>
      </c>
      <c r="C12" s="11" t="s">
        <v>10</v>
      </c>
      <c r="D12" s="12" t="s">
        <v>11</v>
      </c>
      <c r="E12" s="22" t="s">
        <v>17</v>
      </c>
      <c r="F12" s="14">
        <v>1040210</v>
      </c>
    </row>
    <row r="13" spans="1:6" ht="15.75" customHeight="1" x14ac:dyDescent="0.25">
      <c r="A13" s="9"/>
      <c r="B13" s="15"/>
      <c r="C13" s="16"/>
      <c r="D13" s="17"/>
      <c r="E13" s="22" t="s">
        <v>18</v>
      </c>
      <c r="F13" s="14">
        <v>423000</v>
      </c>
    </row>
    <row r="14" spans="1:6" ht="15.75" customHeight="1" x14ac:dyDescent="0.25">
      <c r="A14" s="9"/>
      <c r="B14" s="15"/>
      <c r="C14" s="16"/>
      <c r="D14" s="17"/>
      <c r="E14" s="22" t="s">
        <v>19</v>
      </c>
      <c r="F14" s="23">
        <v>351320</v>
      </c>
    </row>
    <row r="15" spans="1:6" ht="15.75" customHeight="1" x14ac:dyDescent="0.25">
      <c r="A15" s="9"/>
      <c r="B15" s="15"/>
      <c r="C15" s="16"/>
      <c r="D15" s="17"/>
      <c r="E15" s="22" t="s">
        <v>20</v>
      </c>
      <c r="F15" s="24">
        <v>1155747</v>
      </c>
    </row>
    <row r="16" spans="1:6" ht="15.75" customHeight="1" x14ac:dyDescent="0.25">
      <c r="A16" s="9"/>
      <c r="B16" s="18"/>
      <c r="C16" s="19"/>
      <c r="D16" s="20"/>
      <c r="E16" s="21" t="s">
        <v>15</v>
      </c>
      <c r="F16" s="24">
        <v>147232</v>
      </c>
    </row>
    <row r="17" spans="1:9" ht="15.75" customHeight="1" x14ac:dyDescent="0.25">
      <c r="A17" s="9">
        <v>3</v>
      </c>
      <c r="B17" s="25" t="s">
        <v>21</v>
      </c>
      <c r="C17" s="25" t="s">
        <v>22</v>
      </c>
      <c r="D17" s="25" t="s">
        <v>23</v>
      </c>
      <c r="E17" s="26" t="s">
        <v>24</v>
      </c>
      <c r="F17" s="14">
        <f>401945-F18</f>
        <v>385867</v>
      </c>
    </row>
    <row r="18" spans="1:9" ht="15.75" customHeight="1" x14ac:dyDescent="0.25">
      <c r="A18" s="9"/>
      <c r="B18" s="27"/>
      <c r="C18" s="27"/>
      <c r="D18" s="27"/>
      <c r="E18" s="21" t="s">
        <v>15</v>
      </c>
      <c r="F18" s="14">
        <v>16078</v>
      </c>
    </row>
    <row r="19" spans="1:9" ht="24" customHeight="1" x14ac:dyDescent="0.25">
      <c r="A19" s="9">
        <v>4</v>
      </c>
      <c r="B19" s="10" t="s">
        <v>25</v>
      </c>
      <c r="C19" s="10" t="s">
        <v>26</v>
      </c>
      <c r="D19" s="12" t="s">
        <v>27</v>
      </c>
      <c r="E19" s="26" t="s">
        <v>24</v>
      </c>
      <c r="F19" s="14">
        <f>108453-F20</f>
        <v>104115</v>
      </c>
    </row>
    <row r="20" spans="1:9" ht="24" customHeight="1" x14ac:dyDescent="0.25">
      <c r="A20" s="9"/>
      <c r="B20" s="18"/>
      <c r="C20" s="18"/>
      <c r="D20" s="20"/>
      <c r="E20" s="21" t="s">
        <v>15</v>
      </c>
      <c r="F20" s="14">
        <v>4338</v>
      </c>
    </row>
    <row r="21" spans="1:9" ht="24" customHeight="1" x14ac:dyDescent="0.25">
      <c r="A21" s="9">
        <v>5</v>
      </c>
      <c r="B21" s="10" t="s">
        <v>25</v>
      </c>
      <c r="C21" s="11" t="s">
        <v>28</v>
      </c>
      <c r="D21" s="12" t="s">
        <v>29</v>
      </c>
      <c r="E21" s="21" t="s">
        <v>30</v>
      </c>
      <c r="F21" s="14">
        <f>1209708-F22</f>
        <v>1149223</v>
      </c>
    </row>
    <row r="22" spans="1:9" ht="24" customHeight="1" x14ac:dyDescent="0.25">
      <c r="A22" s="9"/>
      <c r="B22" s="18"/>
      <c r="C22" s="19"/>
      <c r="D22" s="20"/>
      <c r="E22" s="21" t="s">
        <v>15</v>
      </c>
      <c r="F22" s="14">
        <v>60485</v>
      </c>
    </row>
    <row r="23" spans="1:9" ht="24" customHeight="1" x14ac:dyDescent="0.25">
      <c r="A23" s="9">
        <v>6</v>
      </c>
      <c r="B23" s="10" t="s">
        <v>31</v>
      </c>
      <c r="C23" s="11" t="s">
        <v>32</v>
      </c>
      <c r="D23" s="28" t="s">
        <v>33</v>
      </c>
      <c r="E23" s="21" t="s">
        <v>34</v>
      </c>
      <c r="F23" s="14">
        <f>512291.75-F24</f>
        <v>486676.75</v>
      </c>
    </row>
    <row r="24" spans="1:9" ht="24" customHeight="1" x14ac:dyDescent="0.25">
      <c r="A24" s="9"/>
      <c r="B24" s="18"/>
      <c r="C24" s="19"/>
      <c r="D24" s="29"/>
      <c r="E24" s="21" t="s">
        <v>15</v>
      </c>
      <c r="F24" s="14">
        <v>25615</v>
      </c>
    </row>
    <row r="25" spans="1:9" ht="24" customHeight="1" x14ac:dyDescent="0.25">
      <c r="A25" s="9">
        <v>7</v>
      </c>
      <c r="B25" s="10" t="s">
        <v>35</v>
      </c>
      <c r="C25" s="30" t="s">
        <v>36</v>
      </c>
      <c r="D25" s="12" t="s">
        <v>37</v>
      </c>
      <c r="E25" s="26" t="s">
        <v>24</v>
      </c>
      <c r="F25" s="14">
        <f>437200-F26</f>
        <v>419712</v>
      </c>
    </row>
    <row r="26" spans="1:9" ht="24" customHeight="1" x14ac:dyDescent="0.25">
      <c r="A26" s="9"/>
      <c r="B26" s="18"/>
      <c r="C26" s="31"/>
      <c r="D26" s="20"/>
      <c r="E26" s="21" t="s">
        <v>15</v>
      </c>
      <c r="F26" s="14">
        <v>17488</v>
      </c>
    </row>
    <row r="27" spans="1:9" ht="27.75" customHeight="1" x14ac:dyDescent="0.25">
      <c r="A27" s="9">
        <v>8</v>
      </c>
      <c r="B27" s="32" t="s">
        <v>38</v>
      </c>
      <c r="C27" s="10" t="s">
        <v>22</v>
      </c>
      <c r="D27" s="12" t="s">
        <v>23</v>
      </c>
      <c r="E27" s="33" t="s">
        <v>39</v>
      </c>
      <c r="F27" s="24">
        <f>20359798-F28</f>
        <v>19948598</v>
      </c>
      <c r="G27" s="34"/>
      <c r="H27" s="35"/>
      <c r="I27" s="34"/>
    </row>
    <row r="28" spans="1:9" ht="25.5" customHeight="1" x14ac:dyDescent="0.25">
      <c r="A28" s="9"/>
      <c r="B28" s="32"/>
      <c r="C28" s="18"/>
      <c r="D28" s="20"/>
      <c r="E28" s="21" t="s">
        <v>15</v>
      </c>
      <c r="F28" s="24">
        <v>411200</v>
      </c>
      <c r="G28" s="34"/>
      <c r="H28" s="35"/>
      <c r="I28" s="34"/>
    </row>
    <row r="29" spans="1:9" ht="25.5" customHeight="1" x14ac:dyDescent="0.25">
      <c r="A29" s="9">
        <v>9</v>
      </c>
      <c r="B29" s="10" t="s">
        <v>38</v>
      </c>
      <c r="C29" s="11" t="s">
        <v>40</v>
      </c>
      <c r="D29" s="12" t="s">
        <v>11</v>
      </c>
      <c r="E29" s="36" t="s">
        <v>41</v>
      </c>
      <c r="F29" s="24">
        <f>2687953-F30</f>
        <v>2526676</v>
      </c>
      <c r="G29" s="34"/>
      <c r="H29" s="35"/>
      <c r="I29" s="34"/>
    </row>
    <row r="30" spans="1:9" ht="25.5" customHeight="1" x14ac:dyDescent="0.25">
      <c r="A30" s="9"/>
      <c r="B30" s="18"/>
      <c r="C30" s="19"/>
      <c r="D30" s="20"/>
      <c r="E30" s="21" t="s">
        <v>15</v>
      </c>
      <c r="F30" s="24">
        <v>161277</v>
      </c>
      <c r="G30" s="34"/>
      <c r="H30" s="35"/>
      <c r="I30" s="34"/>
    </row>
    <row r="31" spans="1:9" ht="25.5" customHeight="1" x14ac:dyDescent="0.25">
      <c r="A31" s="9">
        <v>10</v>
      </c>
      <c r="B31" s="10" t="s">
        <v>42</v>
      </c>
      <c r="C31" s="10" t="s">
        <v>26</v>
      </c>
      <c r="D31" s="12" t="s">
        <v>27</v>
      </c>
      <c r="E31" s="26" t="s">
        <v>24</v>
      </c>
      <c r="F31" s="24">
        <f>122023-F32</f>
        <v>117142</v>
      </c>
      <c r="G31" s="34"/>
      <c r="H31" s="35"/>
      <c r="I31" s="34"/>
    </row>
    <row r="32" spans="1:9" ht="25.5" customHeight="1" x14ac:dyDescent="0.25">
      <c r="A32" s="9"/>
      <c r="B32" s="18"/>
      <c r="C32" s="18"/>
      <c r="D32" s="20"/>
      <c r="E32" s="21" t="s">
        <v>15</v>
      </c>
      <c r="F32" s="24">
        <v>4881</v>
      </c>
      <c r="G32" s="34"/>
      <c r="H32" s="35"/>
      <c r="I32" s="34"/>
    </row>
    <row r="33" spans="1:9" ht="25.5" customHeight="1" x14ac:dyDescent="0.25">
      <c r="A33" s="9">
        <v>11</v>
      </c>
      <c r="B33" s="10" t="s">
        <v>43</v>
      </c>
      <c r="C33" s="10" t="s">
        <v>44</v>
      </c>
      <c r="D33" s="37" t="s">
        <v>45</v>
      </c>
      <c r="E33" s="26" t="s">
        <v>46</v>
      </c>
      <c r="F33" s="24">
        <f>15772.5-F34</f>
        <v>15141.5</v>
      </c>
      <c r="G33" s="34"/>
      <c r="H33" s="35"/>
      <c r="I33" s="34"/>
    </row>
    <row r="34" spans="1:9" ht="25.5" customHeight="1" x14ac:dyDescent="0.25">
      <c r="A34" s="9"/>
      <c r="B34" s="18"/>
      <c r="C34" s="18"/>
      <c r="D34" s="37"/>
      <c r="E34" s="21" t="s">
        <v>15</v>
      </c>
      <c r="F34" s="24">
        <v>631</v>
      </c>
      <c r="G34" s="34"/>
      <c r="H34" s="35"/>
      <c r="I34" s="34"/>
    </row>
    <row r="35" spans="1:9" ht="21" customHeight="1" x14ac:dyDescent="0.25">
      <c r="A35" s="9">
        <v>12</v>
      </c>
      <c r="B35" s="10" t="s">
        <v>47</v>
      </c>
      <c r="C35" s="38" t="s">
        <v>48</v>
      </c>
      <c r="D35" s="25" t="s">
        <v>49</v>
      </c>
      <c r="E35" s="26" t="s">
        <v>50</v>
      </c>
      <c r="F35" s="24">
        <f>388939-F36</f>
        <v>373381</v>
      </c>
      <c r="G35" s="34"/>
      <c r="H35" s="35"/>
      <c r="I35" s="34"/>
    </row>
    <row r="36" spans="1:9" ht="21" customHeight="1" x14ac:dyDescent="0.25">
      <c r="A36" s="9"/>
      <c r="B36" s="18"/>
      <c r="C36" s="39"/>
      <c r="D36" s="27"/>
      <c r="E36" s="21" t="s">
        <v>15</v>
      </c>
      <c r="F36" s="24">
        <v>15558</v>
      </c>
      <c r="G36" s="34"/>
      <c r="H36" s="35"/>
      <c r="I36" s="34"/>
    </row>
    <row r="37" spans="1:9" ht="21" customHeight="1" x14ac:dyDescent="0.25">
      <c r="A37" s="40">
        <v>13</v>
      </c>
      <c r="B37" s="10" t="s">
        <v>51</v>
      </c>
      <c r="C37" s="11" t="s">
        <v>28</v>
      </c>
      <c r="D37" s="12" t="s">
        <v>29</v>
      </c>
      <c r="E37" s="36" t="s">
        <v>52</v>
      </c>
      <c r="F37" s="24">
        <f>3524189-F38</f>
        <v>3312738</v>
      </c>
      <c r="G37" s="34"/>
      <c r="H37" s="35"/>
      <c r="I37" s="34"/>
    </row>
    <row r="38" spans="1:9" ht="21" customHeight="1" x14ac:dyDescent="0.25">
      <c r="A38" s="41"/>
      <c r="B38" s="18"/>
      <c r="C38" s="19"/>
      <c r="D38" s="20"/>
      <c r="E38" s="21" t="s">
        <v>15</v>
      </c>
      <c r="F38" s="24">
        <v>211451</v>
      </c>
      <c r="G38" s="34"/>
      <c r="H38" s="35"/>
      <c r="I38" s="34"/>
    </row>
    <row r="39" spans="1:9" ht="21" customHeight="1" x14ac:dyDescent="0.25">
      <c r="A39" s="9">
        <v>14</v>
      </c>
      <c r="B39" s="32" t="s">
        <v>53</v>
      </c>
      <c r="C39" s="30" t="s">
        <v>54</v>
      </c>
      <c r="D39" s="12" t="s">
        <v>55</v>
      </c>
      <c r="E39" s="26" t="s">
        <v>24</v>
      </c>
      <c r="F39" s="24">
        <f>462907-F40</f>
        <v>444391</v>
      </c>
      <c r="G39" s="34"/>
      <c r="H39" s="35"/>
      <c r="I39" s="34"/>
    </row>
    <row r="40" spans="1:9" ht="21" customHeight="1" x14ac:dyDescent="0.25">
      <c r="A40" s="9"/>
      <c r="B40" s="32"/>
      <c r="C40" s="31"/>
      <c r="D40" s="20"/>
      <c r="E40" s="21" t="s">
        <v>15</v>
      </c>
      <c r="F40" s="24">
        <v>18516</v>
      </c>
      <c r="G40" s="34"/>
      <c r="H40" s="35"/>
      <c r="I40" s="34"/>
    </row>
    <row r="41" spans="1:9" x14ac:dyDescent="0.25">
      <c r="A41" s="42"/>
      <c r="B41" s="42"/>
      <c r="C41" s="42"/>
      <c r="D41" s="42"/>
      <c r="E41" s="43" t="s">
        <v>56</v>
      </c>
      <c r="F41" s="44">
        <f>SUM(F8:F40)</f>
        <v>35776588.25</v>
      </c>
    </row>
    <row r="42" spans="1:9" x14ac:dyDescent="0.25">
      <c r="A42" s="45"/>
      <c r="B42" s="45"/>
      <c r="C42" s="45"/>
      <c r="D42" s="45"/>
      <c r="E42" s="45"/>
      <c r="F42" s="45"/>
    </row>
    <row r="43" spans="1:9" x14ac:dyDescent="0.25">
      <c r="A43" s="45"/>
      <c r="B43" s="45"/>
      <c r="C43" s="45"/>
      <c r="D43" s="45"/>
      <c r="E43" s="45"/>
      <c r="F43" s="45">
        <v>35776588.25</v>
      </c>
    </row>
    <row r="44" spans="1:9" x14ac:dyDescent="0.25">
      <c r="A44" s="45"/>
      <c r="B44" s="45"/>
      <c r="C44" s="45"/>
      <c r="D44" s="45"/>
      <c r="E44" s="45"/>
      <c r="F44" s="46">
        <f>F41-F43</f>
        <v>0</v>
      </c>
    </row>
    <row r="45" spans="1:9" x14ac:dyDescent="0.25">
      <c r="F45" s="34"/>
    </row>
  </sheetData>
  <mergeCells count="57">
    <mergeCell ref="A37:A38"/>
    <mergeCell ref="B37:B38"/>
    <mergeCell ref="C37:C38"/>
    <mergeCell ref="D37:D38"/>
    <mergeCell ref="A39:A40"/>
    <mergeCell ref="B39:B40"/>
    <mergeCell ref="C39:C40"/>
    <mergeCell ref="D39:D40"/>
    <mergeCell ref="A33:A34"/>
    <mergeCell ref="B33:B34"/>
    <mergeCell ref="C33:C34"/>
    <mergeCell ref="D33:D34"/>
    <mergeCell ref="A35:A36"/>
    <mergeCell ref="B35:B36"/>
    <mergeCell ref="C35:C36"/>
    <mergeCell ref="D35:D36"/>
    <mergeCell ref="A29:A30"/>
    <mergeCell ref="B29:B30"/>
    <mergeCell ref="C29:C30"/>
    <mergeCell ref="D29:D30"/>
    <mergeCell ref="A31:A32"/>
    <mergeCell ref="B31:B32"/>
    <mergeCell ref="C31:C32"/>
    <mergeCell ref="D31:D32"/>
    <mergeCell ref="A25:A26"/>
    <mergeCell ref="B25:B26"/>
    <mergeCell ref="C25:C26"/>
    <mergeCell ref="D25:D26"/>
    <mergeCell ref="A27:A28"/>
    <mergeCell ref="B27:B28"/>
    <mergeCell ref="C27:C28"/>
    <mergeCell ref="D27:D28"/>
    <mergeCell ref="A21:A22"/>
    <mergeCell ref="B21:B22"/>
    <mergeCell ref="C21:C22"/>
    <mergeCell ref="D21:D22"/>
    <mergeCell ref="A23:A24"/>
    <mergeCell ref="B23:B24"/>
    <mergeCell ref="C23:C24"/>
    <mergeCell ref="D23:D24"/>
    <mergeCell ref="A17:A18"/>
    <mergeCell ref="B17:B18"/>
    <mergeCell ref="C17:C18"/>
    <mergeCell ref="D17:D18"/>
    <mergeCell ref="A19:A20"/>
    <mergeCell ref="B19:B20"/>
    <mergeCell ref="C19:C20"/>
    <mergeCell ref="D19:D20"/>
    <mergeCell ref="A4:F4"/>
    <mergeCell ref="A8:A11"/>
    <mergeCell ref="B8:B11"/>
    <mergeCell ref="C8:C11"/>
    <mergeCell ref="D8:D11"/>
    <mergeCell ref="A12:A16"/>
    <mergeCell ref="B12:B16"/>
    <mergeCell ref="C12:C16"/>
    <mergeCell ref="D12:D16"/>
  </mergeCells>
  <pageMargins left="0" right="0" top="0" bottom="0" header="0" footer="0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Jan-March 23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2023-04-20T04:21:59Z</dcterms:created>
  <dcterms:modified xsi:type="dcterms:W3CDTF">2023-04-20T04:22:23Z</dcterms:modified>
</cp:coreProperties>
</file>